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ПСЭР 2022-2024" sheetId="1" r:id="rId1"/>
  </sheets>
  <definedNames>
    <definedName name="_xlnm.Print_Area" localSheetId="0">'ПСЭР 2022-2024'!$A$1:$G$92</definedName>
  </definedNames>
  <calcPr calcId="152511"/>
</workbook>
</file>

<file path=xl/calcChain.xml><?xml version="1.0" encoding="utf-8"?>
<calcChain xmlns="http://schemas.openxmlformats.org/spreadsheetml/2006/main">
  <c r="F15" i="1" l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14" i="1"/>
  <c r="G14" i="1" s="1"/>
  <c r="F12" i="1"/>
  <c r="G12" i="1" s="1"/>
  <c r="D76" i="1" l="1"/>
  <c r="G41" i="1"/>
  <c r="E50" i="1"/>
  <c r="F50" i="1"/>
  <c r="G50" i="1"/>
  <c r="F41" i="1"/>
  <c r="E41" i="1"/>
  <c r="D41" i="1"/>
  <c r="F76" i="1" l="1"/>
  <c r="G76" i="1"/>
  <c r="G11" i="1"/>
  <c r="F11" i="1"/>
  <c r="E76" i="1"/>
  <c r="C81" i="1" s="1"/>
  <c r="D50" i="1"/>
  <c r="G8" i="1" l="1"/>
  <c r="G22" i="1" s="1"/>
  <c r="F8" i="1"/>
  <c r="F22" i="1" s="1"/>
  <c r="E11" i="1" l="1"/>
  <c r="E8" i="1"/>
  <c r="E22" i="1" l="1"/>
  <c r="D11" i="1"/>
  <c r="D8" i="1"/>
  <c r="D22" i="1" l="1"/>
  <c r="D23" i="1" l="1"/>
  <c r="E23" i="1"/>
  <c r="F23" i="1"/>
  <c r="G23" i="1"/>
  <c r="E30" i="1"/>
  <c r="F30" i="1"/>
  <c r="G30" i="1"/>
  <c r="D30" i="1"/>
  <c r="E37" i="1"/>
  <c r="F37" i="1"/>
  <c r="G37" i="1"/>
  <c r="D37" i="1"/>
  <c r="E80" i="1"/>
  <c r="F80" i="1"/>
  <c r="G80" i="1"/>
  <c r="D80" i="1"/>
  <c r="E74" i="1"/>
  <c r="F74" i="1"/>
  <c r="G74" i="1"/>
  <c r="D74" i="1"/>
  <c r="E71" i="1"/>
  <c r="F71" i="1"/>
  <c r="G71" i="1"/>
  <c r="D71" i="1"/>
  <c r="E68" i="1"/>
  <c r="F68" i="1"/>
  <c r="G68" i="1"/>
  <c r="D68" i="1"/>
  <c r="E65" i="1"/>
  <c r="F65" i="1"/>
  <c r="G65" i="1"/>
  <c r="D65" i="1"/>
  <c r="E58" i="1"/>
  <c r="F58" i="1"/>
  <c r="G58" i="1"/>
  <c r="D58" i="1"/>
  <c r="E55" i="1"/>
  <c r="F55" i="1"/>
  <c r="G55" i="1"/>
  <c r="D55" i="1"/>
  <c r="E48" i="1"/>
  <c r="F48" i="1"/>
  <c r="G48" i="1"/>
  <c r="D48" i="1"/>
  <c r="G36" i="1" l="1"/>
  <c r="F36" i="1"/>
  <c r="D36" i="1"/>
  <c r="E36" i="1"/>
  <c r="E63" i="1"/>
  <c r="F63" i="1"/>
  <c r="G63" i="1"/>
  <c r="D63" i="1"/>
  <c r="E90" i="1" l="1"/>
  <c r="F90" i="1"/>
  <c r="G90" i="1"/>
  <c r="D90" i="1"/>
</calcChain>
</file>

<file path=xl/sharedStrings.xml><?xml version="1.0" encoding="utf-8"?>
<sst xmlns="http://schemas.openxmlformats.org/spreadsheetml/2006/main" count="231" uniqueCount="180">
  <si>
    <t xml:space="preserve">Параметры прогноза </t>
  </si>
  <si>
    <t>Единица измерения</t>
  </si>
  <si>
    <t>финансовый год</t>
  </si>
  <si>
    <t xml:space="preserve">финансовый год </t>
  </si>
  <si>
    <t>Плановый период</t>
  </si>
  <si>
    <t>1. Доходы и расходы</t>
  </si>
  <si>
    <t>тыс. руб.</t>
  </si>
  <si>
    <t>2.1. Численность постоянного населения муниципального образования, в том числе</t>
  </si>
  <si>
    <t>человек</t>
  </si>
  <si>
    <t>2.1.1. В возрасте до 14-ти лет</t>
  </si>
  <si>
    <t>2.1.2. в возрасте от 80 до 100 лет</t>
  </si>
  <si>
    <t>2.1.3. в трудоспособном возрасте</t>
  </si>
  <si>
    <t>2.2. Количество жителей пенсионного возраста, проживающих в муниципальном образовании</t>
  </si>
  <si>
    <t>2.3. Количество ветеранов войны, проживающих в муниципальном образовании</t>
  </si>
  <si>
    <t>единиц</t>
  </si>
  <si>
    <t>1.2. Расходы, в том числе</t>
  </si>
  <si>
    <t>№ п/п</t>
  </si>
  <si>
    <t>1.1</t>
  </si>
  <si>
    <t>1.1.1</t>
  </si>
  <si>
    <t>1.1.2</t>
  </si>
  <si>
    <t>1.2</t>
  </si>
  <si>
    <t>1.3</t>
  </si>
  <si>
    <t>Доходы, всего, в том числе</t>
  </si>
  <si>
    <t>Налоговые и неналоговые доходы</t>
  </si>
  <si>
    <t>Безвозмездные поступления</t>
  </si>
  <si>
    <t xml:space="preserve"> Дефицит (-)  / Профицит (+) бюджета</t>
  </si>
  <si>
    <t>1.2.1</t>
  </si>
  <si>
    <t>1.2.2</t>
  </si>
  <si>
    <t>1.2.3</t>
  </si>
  <si>
    <t>1.2.4</t>
  </si>
  <si>
    <t>1.2.6</t>
  </si>
  <si>
    <t>1.2.7</t>
  </si>
  <si>
    <t>1.2.8</t>
  </si>
  <si>
    <t>1.2.9</t>
  </si>
  <si>
    <t>1.2.10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</si>
  <si>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</si>
  <si>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</si>
  <si>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</si>
  <si>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</si>
  <si>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</si>
  <si>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 </t>
  </si>
  <si>
    <t>Физическая культура и спорт</t>
  </si>
  <si>
    <t xml:space="preserve"> СМИ</t>
  </si>
  <si>
    <t>Социальная политика</t>
  </si>
  <si>
    <t xml:space="preserve"> Благоустройство территории</t>
  </si>
  <si>
    <t>4</t>
  </si>
  <si>
    <t>Молодежная политика, культура, физическая культура и спорт, досуг.</t>
  </si>
  <si>
    <t>Опека и попечительство</t>
  </si>
  <si>
    <t>2</t>
  </si>
  <si>
    <t xml:space="preserve"> Население округа</t>
  </si>
  <si>
    <t>3</t>
  </si>
  <si>
    <t>Установка, содержание и ремонт ограждений газонов</t>
  </si>
  <si>
    <t>Снос деревьев угроз</t>
  </si>
  <si>
    <t>5</t>
  </si>
  <si>
    <t xml:space="preserve"> спортивных;</t>
  </si>
  <si>
    <t>военно-патриотических;</t>
  </si>
  <si>
    <t>досуговых;</t>
  </si>
  <si>
    <t>праздничных;</t>
  </si>
  <si>
    <t>по сохранению и развитию местных традиций и обрядов</t>
  </si>
  <si>
    <t>5.1</t>
  </si>
  <si>
    <t>5.1.1</t>
  </si>
  <si>
    <t>Текущий ремонт придомовых территорий и территорий дворов (в том числе аварийный ремонт)</t>
  </si>
  <si>
    <t>5.2</t>
  </si>
  <si>
    <t>5.2.1</t>
  </si>
  <si>
    <t>5.2.2</t>
  </si>
  <si>
    <t>5.2.3</t>
  </si>
  <si>
    <t>Уборочная площадь территорий детских площадок</t>
  </si>
  <si>
    <t>5.3</t>
  </si>
  <si>
    <t>5.3.1</t>
  </si>
  <si>
    <t>5.3.2</t>
  </si>
  <si>
    <t>5.4</t>
  </si>
  <si>
    <t>5.4.1</t>
  </si>
  <si>
    <t>5.4.2</t>
  </si>
  <si>
    <t>5.4.3</t>
  </si>
  <si>
    <t>5.4.4</t>
  </si>
  <si>
    <t>5.6.1</t>
  </si>
  <si>
    <t>Количество Урн</t>
  </si>
  <si>
    <t>5.5</t>
  </si>
  <si>
    <t>6</t>
  </si>
  <si>
    <t>7</t>
  </si>
  <si>
    <t>7.1</t>
  </si>
  <si>
    <t>7.2</t>
  </si>
  <si>
    <t>5.6</t>
  </si>
  <si>
    <t>5.7</t>
  </si>
  <si>
    <t>5.8</t>
  </si>
  <si>
    <t>5.9</t>
  </si>
  <si>
    <t>5.10</t>
  </si>
  <si>
    <t>5.11</t>
  </si>
  <si>
    <t>5.5.1</t>
  </si>
  <si>
    <t>Участие в обеспечении чистоты и порядка на территории муниципального образования</t>
  </si>
  <si>
    <t>5.7.1</t>
  </si>
  <si>
    <t>5.7.2</t>
  </si>
  <si>
    <t>Содержание территорий зеленых насаждений внутриквартального озеленения</t>
  </si>
  <si>
    <t>5.8.1</t>
  </si>
  <si>
    <t>5.8.2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</si>
  <si>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</si>
  <si>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5.9.1</t>
  </si>
  <si>
    <t>5.10.1</t>
  </si>
  <si>
    <t>м.кв.</t>
  </si>
  <si>
    <t>м.п.</t>
  </si>
  <si>
    <t>шт.</t>
  </si>
  <si>
    <t>м.кв</t>
  </si>
  <si>
    <t>4.1</t>
  </si>
  <si>
    <t>4.1.1</t>
  </si>
  <si>
    <t>4.1.2</t>
  </si>
  <si>
    <t>4.1.3</t>
  </si>
  <si>
    <t>Иные мероприятия проводимых для жителей округа</t>
  </si>
  <si>
    <t>Количество  мероприятий, проводимых для жителей округа, из них:</t>
  </si>
  <si>
    <t>6.1.</t>
  </si>
  <si>
    <t>6.1.1</t>
  </si>
  <si>
    <t>Мероприятия по ГО и ЧС</t>
  </si>
  <si>
    <t>6.1.2</t>
  </si>
  <si>
    <t>6.1.3</t>
  </si>
  <si>
    <t>6.1.4</t>
  </si>
  <si>
    <t>6.1.5</t>
  </si>
  <si>
    <t>6.1.6</t>
  </si>
  <si>
    <t>Мероприятия по профилактике дорожно-транспортного травматизма</t>
  </si>
  <si>
    <t>Мероприятия по профилактике правонарушений</t>
  </si>
  <si>
    <t>Мероприятия по профилактике незаконного потребления наркотических средств</t>
  </si>
  <si>
    <t>Мероприятия по профилактике терроризма и экстремизма</t>
  </si>
  <si>
    <t>Мероприятия по охране здоровья граждан от воздействия окружающего табачного дыма и последствий потребления табака</t>
  </si>
  <si>
    <t>Средства массовой информации</t>
  </si>
  <si>
    <t>Количество выпускаемых газет</t>
  </si>
  <si>
    <t>Количество выпускаемых спец. выпусков</t>
  </si>
  <si>
    <t>Экз.</t>
  </si>
  <si>
    <t xml:space="preserve"> Количество  мероприятий, проводимых для жителей округа, из них:</t>
  </si>
  <si>
    <t>Детских дошкольных учреждений (ясли-сады);</t>
  </si>
  <si>
    <t>Образовательных учреждений (школы);</t>
  </si>
  <si>
    <t>Учреждений дополнительного образования.</t>
  </si>
  <si>
    <t>4.2</t>
  </si>
  <si>
    <t>4.2.1</t>
  </si>
  <si>
    <t>4.2.2</t>
  </si>
  <si>
    <t>4.2.3</t>
  </si>
  <si>
    <t>4.2.4</t>
  </si>
  <si>
    <t>4.2.5</t>
  </si>
  <si>
    <t>1.2.5</t>
  </si>
  <si>
    <t>Охрана окружающей среды</t>
  </si>
  <si>
    <t>6.1.7</t>
  </si>
  <si>
    <t>6.1.8</t>
  </si>
  <si>
    <t>Участие в создании условий для реализации мер, направленных на укрепление межнационального и межконфессионального согласия</t>
  </si>
  <si>
    <t>Участие в мероприятиях по охране окружающей среды в границах Муниципального образования Гавань</t>
  </si>
  <si>
    <t>Количество образовательных учреждений на территории округа, в том числе:</t>
  </si>
  <si>
    <t>Установка и содержание малых архитектурных форм, уличной мебели и хозяйственно-бытового оборудования, в том числе:</t>
  </si>
  <si>
    <t>3.1. Количество детей, находящихся под опекой, и состоящих на учете</t>
  </si>
  <si>
    <t>3.2. количество детей, на которых производится выплата пособия;</t>
  </si>
  <si>
    <t>3.3. Количество приемных семей</t>
  </si>
  <si>
    <t>3.4. Количество детей, переданных на воспитание в приемные семьи</t>
  </si>
  <si>
    <t>3.5. Количество недееспособных граждан, состоящих на учете в округе</t>
  </si>
  <si>
    <t>ПРОГНОЗ СОЦИАЛЬНО-ЭКОНОМИЧЕСКОГО РАЗВИТИЯ ВНУТРИГОРОДСКОГО МУНИЦИПАЛЬНОГО ОБРАЗОВАНИЯ САНКТ-ПЕТЕРБУРГА МУНИЦИПАЛЬНОГО ОКРУГА ГАВАНЬ НА 2022-2024 ГГ.</t>
  </si>
  <si>
    <t>Текущий 2021</t>
  </si>
  <si>
    <t>2023 г.</t>
  </si>
  <si>
    <t>2024  г.</t>
  </si>
  <si>
    <t>Очередной 2022</t>
  </si>
  <si>
    <t>Содержание внутриквартальных территорий в части обеспечения ремонта покрытий, расположенных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</si>
  <si>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</si>
  <si>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Поставка прокаленного песка в песочницы</t>
  </si>
  <si>
    <t>Размещение детских площадок</t>
  </si>
  <si>
    <t>5.2.4</t>
  </si>
  <si>
    <t>Ремонт детского игрового оборудования, резинового покрытия</t>
  </si>
  <si>
    <t>Размещение информационных щитов</t>
  </si>
  <si>
    <t>Размещение информационных табличек</t>
  </si>
  <si>
    <t>Размещение уличной мебели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</si>
  <si>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</si>
  <si>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Размещение контейнерных площадок на внутриквартальных территориях</t>
  </si>
  <si>
    <t>Уборка дорожек в скверах</t>
  </si>
  <si>
    <t>5.6.2</t>
  </si>
  <si>
    <t>Уборка территорий детских площадок</t>
  </si>
  <si>
    <t>Организация работ по компенсационному озеленению в отношении территорий ЗНОП местного значения, осуществляемому в соответствии с законом СПб</t>
  </si>
  <si>
    <t>Посадка деревьев</t>
  </si>
  <si>
    <t>Посадка кустарников</t>
  </si>
  <si>
    <t>Временное размещение, содержание, включая ремонт, элементов оформление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</si>
  <si>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Новогоднее оформление фасадов</t>
  </si>
  <si>
    <t>Диагностика и ремонт новогоднего оборудования</t>
  </si>
  <si>
    <t>5.10.2</t>
  </si>
  <si>
    <t>Размещение, содержание и ремонт ограждений газонов</t>
  </si>
  <si>
    <t>Ремонт ограждений газонов</t>
  </si>
  <si>
    <t>Уборка территорий зеленых насаждений внутриквартального озеленения</t>
  </si>
  <si>
    <t>Создание (размещение), переустройство, восстановление и ремонт зеленых насаждений, расположенных на территориях ЗНОП местного значения (кронирование, омолаживание, санитарная прочистка)</t>
  </si>
  <si>
    <t>Экспертиза результатов проведения работ по благоустройству</t>
  </si>
  <si>
    <t xml:space="preserve">Приложение 1
к Постановлению МА МО Гавань 
от 17.11.2021 №71/1-ПА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</si>
</sst>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0" fontId="8" fillId="0" borderId="0" xfId="0" applyFont="1"/>
    <xf numFmtId="164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/>
    <xf numFmtId="166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vertical="center" wrapText="1"/>
    </xf>
    <xf numFmtId="165" fontId="9" fillId="4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/>
    </xf>
    <xf numFmtId="0" fontId="0" fillId="4" borderId="1" xfId="0" applyFill="1" applyBorder="1" applyAlignment="1"/>
    <xf numFmtId="0" fontId="0" fillId="0" borderId="0" xfId="0" applyFont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view="pageBreakPreview" zoomScaleSheetLayoutView="100" workbookViewId="0">
      <selection activeCell="E13" sqref="E13"/>
    </sheetView>
  </sheetViews>
  <sheetFormatPr defaultRowHeight="15" x14ac:dyDescent="0.25"/>
  <cols>
    <col min="1" max="1" width="7.5703125" style="6" customWidth="1"/>
    <col min="2" max="2" width="37" style="7" customWidth="1"/>
    <col min="3" max="3" width="16.28515625" customWidth="1"/>
    <col min="4" max="4" width="16.5703125" customWidth="1"/>
    <col min="5" max="5" width="14.85546875" customWidth="1"/>
    <col min="6" max="6" width="15.28515625" customWidth="1"/>
    <col min="7" max="7" width="18.28515625" customWidth="1"/>
    <col min="8" max="8" width="14.85546875" customWidth="1"/>
  </cols>
  <sheetData>
    <row r="1" spans="1:9" ht="61.5" customHeight="1" x14ac:dyDescent="0.25">
      <c r="A1" s="58"/>
      <c r="B1" s="59"/>
      <c r="C1" s="59"/>
      <c r="D1" s="59"/>
      <c r="E1" s="50" t="s">
        <v>179</v>
      </c>
      <c r="F1" s="50"/>
      <c r="G1" s="50"/>
    </row>
    <row r="2" spans="1:9" ht="62.25" customHeight="1" x14ac:dyDescent="0.25">
      <c r="A2" s="52" t="s">
        <v>148</v>
      </c>
      <c r="B2" s="53"/>
      <c r="C2" s="53"/>
      <c r="D2" s="53"/>
      <c r="E2" s="53"/>
      <c r="F2" s="53"/>
      <c r="G2" s="53"/>
    </row>
    <row r="3" spans="1:9" ht="15" customHeight="1" x14ac:dyDescent="0.25">
      <c r="A3" s="56"/>
      <c r="B3" s="57"/>
      <c r="C3" s="57"/>
      <c r="D3" s="57"/>
      <c r="E3" s="57"/>
      <c r="F3" s="57"/>
      <c r="G3" s="57"/>
    </row>
    <row r="4" spans="1:9" ht="31.5" x14ac:dyDescent="0.25">
      <c r="A4" s="51" t="s">
        <v>16</v>
      </c>
      <c r="B4" s="54" t="s">
        <v>0</v>
      </c>
      <c r="C4" s="55" t="s">
        <v>1</v>
      </c>
      <c r="D4" s="10" t="s">
        <v>149</v>
      </c>
      <c r="E4" s="10" t="s">
        <v>152</v>
      </c>
      <c r="F4" s="55"/>
      <c r="G4" s="55"/>
    </row>
    <row r="5" spans="1:9" ht="31.5" x14ac:dyDescent="0.25">
      <c r="A5" s="51"/>
      <c r="B5" s="54"/>
      <c r="C5" s="55"/>
      <c r="D5" s="10" t="s">
        <v>2</v>
      </c>
      <c r="E5" s="10" t="s">
        <v>3</v>
      </c>
      <c r="F5" s="55" t="s">
        <v>4</v>
      </c>
      <c r="G5" s="55"/>
    </row>
    <row r="6" spans="1:9" ht="15.75" x14ac:dyDescent="0.25">
      <c r="A6" s="51"/>
      <c r="B6" s="54"/>
      <c r="C6" s="55"/>
      <c r="D6" s="4"/>
      <c r="E6" s="4"/>
      <c r="F6" s="10" t="s">
        <v>150</v>
      </c>
      <c r="G6" s="10" t="s">
        <v>151</v>
      </c>
    </row>
    <row r="7" spans="1:9" ht="15.75" x14ac:dyDescent="0.25">
      <c r="A7" s="12">
        <v>1</v>
      </c>
      <c r="B7" s="13" t="s">
        <v>5</v>
      </c>
      <c r="C7" s="14"/>
      <c r="D7" s="15"/>
      <c r="E7" s="15"/>
      <c r="F7" s="16"/>
      <c r="G7" s="16"/>
    </row>
    <row r="8" spans="1:9" s="1" customFormat="1" ht="15.75" x14ac:dyDescent="0.25">
      <c r="A8" s="48" t="s">
        <v>17</v>
      </c>
      <c r="B8" s="11" t="s">
        <v>22</v>
      </c>
      <c r="C8" s="18" t="s">
        <v>6</v>
      </c>
      <c r="D8" s="19">
        <f>D9+D10</f>
        <v>68061.2</v>
      </c>
      <c r="E8" s="19">
        <f>E9+E10</f>
        <v>86481.5</v>
      </c>
      <c r="F8" s="19">
        <f>SUM(F9:F10)</f>
        <v>89673.5</v>
      </c>
      <c r="G8" s="19">
        <f>SUM(G9:G10)</f>
        <v>93263.099999999991</v>
      </c>
    </row>
    <row r="9" spans="1:9" ht="15.75" x14ac:dyDescent="0.25">
      <c r="A9" s="17" t="s">
        <v>18</v>
      </c>
      <c r="B9" s="20" t="s">
        <v>23</v>
      </c>
      <c r="C9" s="38" t="s">
        <v>6</v>
      </c>
      <c r="D9" s="23">
        <v>9233</v>
      </c>
      <c r="E9" s="23">
        <v>7840.9</v>
      </c>
      <c r="F9" s="24">
        <v>8647.6</v>
      </c>
      <c r="G9" s="24">
        <v>9406.7000000000007</v>
      </c>
      <c r="H9" s="8"/>
    </row>
    <row r="10" spans="1:9" ht="15.75" x14ac:dyDescent="0.25">
      <c r="A10" s="17" t="s">
        <v>19</v>
      </c>
      <c r="B10" s="20" t="s">
        <v>24</v>
      </c>
      <c r="C10" s="38" t="s">
        <v>6</v>
      </c>
      <c r="D10" s="23">
        <v>58828.2</v>
      </c>
      <c r="E10" s="23">
        <v>78640.600000000006</v>
      </c>
      <c r="F10" s="24">
        <v>81025.899999999994</v>
      </c>
      <c r="G10" s="24">
        <v>83856.399999999994</v>
      </c>
    </row>
    <row r="11" spans="1:9" s="1" customFormat="1" ht="15.75" x14ac:dyDescent="0.25">
      <c r="A11" s="48" t="s">
        <v>20</v>
      </c>
      <c r="B11" s="11" t="s">
        <v>15</v>
      </c>
      <c r="C11" s="18" t="s">
        <v>6</v>
      </c>
      <c r="D11" s="19">
        <f>SUM(D12:D21)</f>
        <v>71983.700000000012</v>
      </c>
      <c r="E11" s="19">
        <f>SUM(E12:E21)</f>
        <v>88571.7</v>
      </c>
      <c r="F11" s="19">
        <f>SUM(F12:F21)</f>
        <v>92203.139700000014</v>
      </c>
      <c r="G11" s="19">
        <f>SUM(G12:G21)</f>
        <v>95983.468427699991</v>
      </c>
      <c r="H11" s="3"/>
      <c r="I11" s="3"/>
    </row>
    <row r="12" spans="1:9" s="1" customFormat="1" ht="15.75" x14ac:dyDescent="0.25">
      <c r="A12" s="17" t="s">
        <v>26</v>
      </c>
      <c r="B12" s="21" t="s">
        <v>35</v>
      </c>
      <c r="C12" s="38" t="s">
        <v>6</v>
      </c>
      <c r="D12" s="23">
        <v>24525.8</v>
      </c>
      <c r="E12" s="23">
        <v>27637.1</v>
      </c>
      <c r="F12" s="24">
        <f>E12*1.041</f>
        <v>28770.221099999995</v>
      </c>
      <c r="G12" s="24">
        <f>F12*1.041</f>
        <v>29949.800165099994</v>
      </c>
      <c r="H12" s="9"/>
    </row>
    <row r="13" spans="1:9" s="1" customFormat="1" ht="31.5" x14ac:dyDescent="0.25">
      <c r="A13" s="17" t="s">
        <v>27</v>
      </c>
      <c r="B13" s="22" t="s">
        <v>36</v>
      </c>
      <c r="C13" s="38" t="s">
        <v>6</v>
      </c>
      <c r="D13" s="23">
        <v>0</v>
      </c>
      <c r="E13" s="23">
        <v>0</v>
      </c>
      <c r="F13" s="24">
        <v>0</v>
      </c>
      <c r="G13" s="24">
        <v>0</v>
      </c>
    </row>
    <row r="14" spans="1:9" s="1" customFormat="1" ht="15.75" x14ac:dyDescent="0.25">
      <c r="A14" s="17" t="s">
        <v>28</v>
      </c>
      <c r="B14" s="22" t="s">
        <v>37</v>
      </c>
      <c r="C14" s="38" t="s">
        <v>6</v>
      </c>
      <c r="D14" s="23">
        <v>635.9</v>
      </c>
      <c r="E14" s="23">
        <v>386</v>
      </c>
      <c r="F14" s="24">
        <f>E14*1.041</f>
        <v>401.82599999999996</v>
      </c>
      <c r="G14" s="24">
        <f>F14*1.041</f>
        <v>418.30086599999993</v>
      </c>
    </row>
    <row r="15" spans="1:9" s="1" customFormat="1" ht="15.75" x14ac:dyDescent="0.25">
      <c r="A15" s="17" t="s">
        <v>29</v>
      </c>
      <c r="B15" s="21" t="s">
        <v>38</v>
      </c>
      <c r="C15" s="38" t="s">
        <v>6</v>
      </c>
      <c r="D15" s="23">
        <v>25962.400000000001</v>
      </c>
      <c r="E15" s="23">
        <v>35981.300000000003</v>
      </c>
      <c r="F15" s="24">
        <f t="shared" ref="F15:G21" si="0">E15*1.041</f>
        <v>37456.533300000003</v>
      </c>
      <c r="G15" s="24">
        <f t="shared" si="0"/>
        <v>38992.251165299997</v>
      </c>
    </row>
    <row r="16" spans="1:9" s="1" customFormat="1" ht="15.75" x14ac:dyDescent="0.25">
      <c r="A16" s="17" t="s">
        <v>135</v>
      </c>
      <c r="B16" s="21" t="s">
        <v>136</v>
      </c>
      <c r="C16" s="38" t="s">
        <v>6</v>
      </c>
      <c r="D16" s="23">
        <v>45</v>
      </c>
      <c r="E16" s="23">
        <v>45</v>
      </c>
      <c r="F16" s="24">
        <f t="shared" si="0"/>
        <v>46.844999999999999</v>
      </c>
      <c r="G16" s="24">
        <f t="shared" si="0"/>
        <v>48.765644999999992</v>
      </c>
    </row>
    <row r="17" spans="1:7" s="1" customFormat="1" ht="15.75" x14ac:dyDescent="0.25">
      <c r="A17" s="17" t="s">
        <v>30</v>
      </c>
      <c r="B17" s="21" t="s">
        <v>39</v>
      </c>
      <c r="C17" s="38" t="s">
        <v>6</v>
      </c>
      <c r="D17" s="23">
        <v>529</v>
      </c>
      <c r="E17" s="23">
        <v>429</v>
      </c>
      <c r="F17" s="24">
        <f t="shared" si="0"/>
        <v>446.58899999999994</v>
      </c>
      <c r="G17" s="24">
        <f t="shared" si="0"/>
        <v>464.89914899999991</v>
      </c>
    </row>
    <row r="18" spans="1:7" s="1" customFormat="1" ht="15.75" x14ac:dyDescent="0.25">
      <c r="A18" s="17" t="s">
        <v>31</v>
      </c>
      <c r="B18" s="21" t="s">
        <v>40</v>
      </c>
      <c r="C18" s="38" t="s">
        <v>6</v>
      </c>
      <c r="D18" s="23">
        <v>7868.8</v>
      </c>
      <c r="E18" s="23">
        <v>10968.8</v>
      </c>
      <c r="F18" s="24">
        <f t="shared" si="0"/>
        <v>11418.520799999998</v>
      </c>
      <c r="G18" s="24">
        <f t="shared" si="0"/>
        <v>11886.680152799998</v>
      </c>
    </row>
    <row r="19" spans="1:7" s="1" customFormat="1" ht="15.75" x14ac:dyDescent="0.25">
      <c r="A19" s="17" t="s">
        <v>32</v>
      </c>
      <c r="B19" s="21" t="s">
        <v>41</v>
      </c>
      <c r="C19" s="38" t="s">
        <v>6</v>
      </c>
      <c r="D19" s="23">
        <v>495</v>
      </c>
      <c r="E19" s="23">
        <v>795</v>
      </c>
      <c r="F19" s="24">
        <f t="shared" si="0"/>
        <v>827.59499999999991</v>
      </c>
      <c r="G19" s="24">
        <f t="shared" si="0"/>
        <v>861.52639499999987</v>
      </c>
    </row>
    <row r="20" spans="1:7" s="1" customFormat="1" ht="15.75" x14ac:dyDescent="0.25">
      <c r="A20" s="17" t="s">
        <v>33</v>
      </c>
      <c r="B20" s="21" t="s">
        <v>42</v>
      </c>
      <c r="C20" s="38" t="s">
        <v>6</v>
      </c>
      <c r="D20" s="23">
        <v>1180</v>
      </c>
      <c r="E20" s="23">
        <v>1600</v>
      </c>
      <c r="F20" s="24">
        <f t="shared" si="0"/>
        <v>1665.6</v>
      </c>
      <c r="G20" s="24">
        <f t="shared" si="0"/>
        <v>1733.8895999999997</v>
      </c>
    </row>
    <row r="21" spans="1:7" s="1" customFormat="1" ht="15.75" x14ac:dyDescent="0.25">
      <c r="A21" s="17" t="s">
        <v>34</v>
      </c>
      <c r="B21" s="21" t="s">
        <v>43</v>
      </c>
      <c r="C21" s="38" t="s">
        <v>6</v>
      </c>
      <c r="D21" s="23">
        <v>10741.8</v>
      </c>
      <c r="E21" s="23">
        <v>10729.5</v>
      </c>
      <c r="F21" s="24">
        <f t="shared" si="0"/>
        <v>11169.4095</v>
      </c>
      <c r="G21" s="24">
        <f t="shared" si="0"/>
        <v>11627.355289499999</v>
      </c>
    </row>
    <row r="22" spans="1:7" s="1" customFormat="1" ht="31.5" x14ac:dyDescent="0.25">
      <c r="A22" s="17" t="s">
        <v>21</v>
      </c>
      <c r="B22" s="25" t="s">
        <v>25</v>
      </c>
      <c r="C22" s="26" t="s">
        <v>6</v>
      </c>
      <c r="D22" s="27">
        <f>D8-D11</f>
        <v>-3922.5000000000146</v>
      </c>
      <c r="E22" s="27">
        <f>E8-E11</f>
        <v>-2090.1999999999971</v>
      </c>
      <c r="F22" s="27">
        <f>F8-F11</f>
        <v>-2529.6397000000143</v>
      </c>
      <c r="G22" s="27">
        <f>G8-G11</f>
        <v>-2720.3684276999993</v>
      </c>
    </row>
    <row r="23" spans="1:7" ht="15.75" x14ac:dyDescent="0.25">
      <c r="A23" s="28" t="s">
        <v>48</v>
      </c>
      <c r="B23" s="13" t="s">
        <v>49</v>
      </c>
      <c r="C23" s="29"/>
      <c r="D23" s="30">
        <f>D24</f>
        <v>35997</v>
      </c>
      <c r="E23" s="30">
        <f t="shared" ref="E23:G23" si="1">E24</f>
        <v>35997</v>
      </c>
      <c r="F23" s="30">
        <f t="shared" si="1"/>
        <v>36451</v>
      </c>
      <c r="G23" s="30">
        <f t="shared" si="1"/>
        <v>36451</v>
      </c>
    </row>
    <row r="24" spans="1:7" ht="47.25" x14ac:dyDescent="0.25">
      <c r="A24" s="17"/>
      <c r="B24" s="20" t="s">
        <v>7</v>
      </c>
      <c r="C24" s="49" t="s">
        <v>8</v>
      </c>
      <c r="D24" s="44">
        <v>35997</v>
      </c>
      <c r="E24" s="44">
        <v>35997</v>
      </c>
      <c r="F24" s="44">
        <v>36451</v>
      </c>
      <c r="G24" s="44">
        <v>36451</v>
      </c>
    </row>
    <row r="25" spans="1:7" ht="15.75" x14ac:dyDescent="0.25">
      <c r="A25" s="17"/>
      <c r="B25" s="20" t="s">
        <v>9</v>
      </c>
      <c r="C25" s="49"/>
      <c r="D25" s="44">
        <v>4572</v>
      </c>
      <c r="E25" s="44">
        <v>4572</v>
      </c>
      <c r="F25" s="44">
        <v>4627</v>
      </c>
      <c r="G25" s="44">
        <v>4627</v>
      </c>
    </row>
    <row r="26" spans="1:7" ht="15.75" x14ac:dyDescent="0.25">
      <c r="A26" s="17"/>
      <c r="B26" s="20" t="s">
        <v>10</v>
      </c>
      <c r="C26" s="49"/>
      <c r="D26" s="44">
        <v>2110</v>
      </c>
      <c r="E26" s="44">
        <v>2110</v>
      </c>
      <c r="F26" s="44">
        <v>2135</v>
      </c>
      <c r="G26" s="44">
        <v>2135</v>
      </c>
    </row>
    <row r="27" spans="1:7" ht="15.75" x14ac:dyDescent="0.25">
      <c r="A27" s="17"/>
      <c r="B27" s="20" t="s">
        <v>11</v>
      </c>
      <c r="C27" s="49"/>
      <c r="D27" s="44">
        <v>20788</v>
      </c>
      <c r="E27" s="44">
        <v>20788</v>
      </c>
      <c r="F27" s="44">
        <v>21037</v>
      </c>
      <c r="G27" s="44">
        <v>21037</v>
      </c>
    </row>
    <row r="28" spans="1:7" ht="63" x14ac:dyDescent="0.25">
      <c r="A28" s="17"/>
      <c r="B28" s="20" t="s">
        <v>12</v>
      </c>
      <c r="C28" s="49"/>
      <c r="D28" s="44">
        <v>10681</v>
      </c>
      <c r="E28" s="44">
        <v>10681</v>
      </c>
      <c r="F28" s="44">
        <v>10681</v>
      </c>
      <c r="G28" s="44">
        <v>10681</v>
      </c>
    </row>
    <row r="29" spans="1:7" ht="47.25" x14ac:dyDescent="0.25">
      <c r="A29" s="17"/>
      <c r="B29" s="20" t="s">
        <v>13</v>
      </c>
      <c r="C29" s="49"/>
      <c r="D29" s="44">
        <v>900</v>
      </c>
      <c r="E29" s="44">
        <v>900</v>
      </c>
      <c r="F29" s="42">
        <v>800</v>
      </c>
      <c r="G29" s="42">
        <v>700</v>
      </c>
    </row>
    <row r="30" spans="1:7" ht="15.75" x14ac:dyDescent="0.25">
      <c r="A30" s="28" t="s">
        <v>50</v>
      </c>
      <c r="B30" s="13" t="s">
        <v>47</v>
      </c>
      <c r="C30" s="29"/>
      <c r="D30" s="31">
        <f>D31+D32+D33+D34+D35</f>
        <v>129</v>
      </c>
      <c r="E30" s="31">
        <f t="shared" ref="E30:G30" si="2">E31+E32+E33+E34+E35</f>
        <v>118</v>
      </c>
      <c r="F30" s="31">
        <f t="shared" si="2"/>
        <v>117</v>
      </c>
      <c r="G30" s="31">
        <f t="shared" si="2"/>
        <v>125</v>
      </c>
    </row>
    <row r="31" spans="1:7" ht="31.5" x14ac:dyDescent="0.25">
      <c r="A31" s="17"/>
      <c r="B31" s="20" t="s">
        <v>143</v>
      </c>
      <c r="C31" s="49" t="s">
        <v>8</v>
      </c>
      <c r="D31" s="44">
        <v>35</v>
      </c>
      <c r="E31" s="44">
        <v>29</v>
      </c>
      <c r="F31" s="42">
        <v>31</v>
      </c>
      <c r="G31" s="42">
        <v>33</v>
      </c>
    </row>
    <row r="32" spans="1:7" ht="31.5" x14ac:dyDescent="0.25">
      <c r="A32" s="17"/>
      <c r="B32" s="20" t="s">
        <v>144</v>
      </c>
      <c r="C32" s="49"/>
      <c r="D32" s="44">
        <v>35</v>
      </c>
      <c r="E32" s="44">
        <v>31</v>
      </c>
      <c r="F32" s="44">
        <v>31</v>
      </c>
      <c r="G32" s="44">
        <v>33</v>
      </c>
    </row>
    <row r="33" spans="1:7" ht="15.75" x14ac:dyDescent="0.25">
      <c r="A33" s="17"/>
      <c r="B33" s="20" t="s">
        <v>145</v>
      </c>
      <c r="C33" s="49" t="s">
        <v>8</v>
      </c>
      <c r="D33" s="44">
        <v>15</v>
      </c>
      <c r="E33" s="44">
        <v>17</v>
      </c>
      <c r="F33" s="44">
        <v>14</v>
      </c>
      <c r="G33" s="44">
        <v>16</v>
      </c>
    </row>
    <row r="34" spans="1:7" ht="31.5" x14ac:dyDescent="0.25">
      <c r="A34" s="17"/>
      <c r="B34" s="20" t="s">
        <v>146</v>
      </c>
      <c r="C34" s="49"/>
      <c r="D34" s="44">
        <v>20</v>
      </c>
      <c r="E34" s="44">
        <v>17</v>
      </c>
      <c r="F34" s="42">
        <v>17</v>
      </c>
      <c r="G34" s="42">
        <v>19</v>
      </c>
    </row>
    <row r="35" spans="1:7" ht="47.25" x14ac:dyDescent="0.25">
      <c r="A35" s="17"/>
      <c r="B35" s="20" t="s">
        <v>147</v>
      </c>
      <c r="C35" s="38" t="s">
        <v>8</v>
      </c>
      <c r="D35" s="44">
        <v>24</v>
      </c>
      <c r="E35" s="44">
        <v>24</v>
      </c>
      <c r="F35" s="44">
        <v>24</v>
      </c>
      <c r="G35" s="44">
        <v>24</v>
      </c>
    </row>
    <row r="36" spans="1:7" s="1" customFormat="1" ht="47.25" x14ac:dyDescent="0.25">
      <c r="A36" s="28" t="s">
        <v>45</v>
      </c>
      <c r="B36" s="13" t="s">
        <v>46</v>
      </c>
      <c r="C36" s="32"/>
      <c r="D36" s="31">
        <f>D37+D41</f>
        <v>89</v>
      </c>
      <c r="E36" s="31">
        <f t="shared" ref="E36:G36" si="3">E37+E41</f>
        <v>99</v>
      </c>
      <c r="F36" s="31">
        <f t="shared" si="3"/>
        <v>101</v>
      </c>
      <c r="G36" s="31">
        <f t="shared" si="3"/>
        <v>101</v>
      </c>
    </row>
    <row r="37" spans="1:7" s="1" customFormat="1" ht="47.25" x14ac:dyDescent="0.25">
      <c r="A37" s="17" t="s">
        <v>102</v>
      </c>
      <c r="B37" s="20" t="s">
        <v>141</v>
      </c>
      <c r="C37" s="38" t="s">
        <v>14</v>
      </c>
      <c r="D37" s="44">
        <f>D38+D39+D40</f>
        <v>22</v>
      </c>
      <c r="E37" s="44">
        <f t="shared" ref="E37:G37" si="4">E38+E39+E40</f>
        <v>22</v>
      </c>
      <c r="F37" s="44">
        <f t="shared" si="4"/>
        <v>24</v>
      </c>
      <c r="G37" s="44">
        <f t="shared" si="4"/>
        <v>24</v>
      </c>
    </row>
    <row r="38" spans="1:7" s="1" customFormat="1" ht="31.5" x14ac:dyDescent="0.25">
      <c r="A38" s="17" t="s">
        <v>103</v>
      </c>
      <c r="B38" s="20" t="s">
        <v>126</v>
      </c>
      <c r="C38" s="38" t="s">
        <v>14</v>
      </c>
      <c r="D38" s="44">
        <v>12</v>
      </c>
      <c r="E38" s="44">
        <v>12</v>
      </c>
      <c r="F38" s="42">
        <v>13</v>
      </c>
      <c r="G38" s="42">
        <v>13</v>
      </c>
    </row>
    <row r="39" spans="1:7" s="1" customFormat="1" ht="31.5" x14ac:dyDescent="0.25">
      <c r="A39" s="17" t="s">
        <v>104</v>
      </c>
      <c r="B39" s="20" t="s">
        <v>127</v>
      </c>
      <c r="C39" s="38" t="s">
        <v>14</v>
      </c>
      <c r="D39" s="44">
        <v>6</v>
      </c>
      <c r="E39" s="44">
        <v>6</v>
      </c>
      <c r="F39" s="42">
        <v>7</v>
      </c>
      <c r="G39" s="42">
        <v>7</v>
      </c>
    </row>
    <row r="40" spans="1:7" s="1" customFormat="1" ht="31.5" x14ac:dyDescent="0.25">
      <c r="A40" s="17" t="s">
        <v>105</v>
      </c>
      <c r="B40" s="20" t="s">
        <v>128</v>
      </c>
      <c r="C40" s="38" t="s">
        <v>14</v>
      </c>
      <c r="D40" s="41">
        <v>4</v>
      </c>
      <c r="E40" s="41">
        <v>4</v>
      </c>
      <c r="F40" s="42">
        <v>4</v>
      </c>
      <c r="G40" s="42">
        <v>4</v>
      </c>
    </row>
    <row r="41" spans="1:7" ht="47.25" x14ac:dyDescent="0.25">
      <c r="A41" s="17" t="s">
        <v>129</v>
      </c>
      <c r="B41" s="20" t="s">
        <v>125</v>
      </c>
      <c r="C41" s="49" t="s">
        <v>14</v>
      </c>
      <c r="D41" s="44">
        <f>D42+D43+D44+D45+D46</f>
        <v>67</v>
      </c>
      <c r="E41" s="44">
        <f>E42+E43+E44+E45+E46</f>
        <v>77</v>
      </c>
      <c r="F41" s="44">
        <f>F42+F43+F44+F45+F46</f>
        <v>77</v>
      </c>
      <c r="G41" s="44">
        <f>G42+G43+G44+G45+G46</f>
        <v>77</v>
      </c>
    </row>
    <row r="42" spans="1:7" ht="15.75" x14ac:dyDescent="0.25">
      <c r="A42" s="17" t="s">
        <v>130</v>
      </c>
      <c r="B42" s="20" t="s">
        <v>54</v>
      </c>
      <c r="C42" s="49"/>
      <c r="D42" s="44">
        <v>43</v>
      </c>
      <c r="E42" s="44">
        <v>43</v>
      </c>
      <c r="F42" s="44">
        <v>43</v>
      </c>
      <c r="G42" s="44">
        <v>43</v>
      </c>
    </row>
    <row r="43" spans="1:7" ht="15.75" x14ac:dyDescent="0.25">
      <c r="A43" s="17" t="s">
        <v>131</v>
      </c>
      <c r="B43" s="20" t="s">
        <v>55</v>
      </c>
      <c r="C43" s="49"/>
      <c r="D43" s="44">
        <v>1</v>
      </c>
      <c r="E43" s="44">
        <v>1</v>
      </c>
      <c r="F43" s="44">
        <v>1</v>
      </c>
      <c r="G43" s="44">
        <v>1</v>
      </c>
    </row>
    <row r="44" spans="1:7" ht="15.75" x14ac:dyDescent="0.25">
      <c r="A44" s="17" t="s">
        <v>132</v>
      </c>
      <c r="B44" s="20" t="s">
        <v>56</v>
      </c>
      <c r="C44" s="49"/>
      <c r="D44" s="44">
        <v>14</v>
      </c>
      <c r="E44" s="44">
        <v>24</v>
      </c>
      <c r="F44" s="44">
        <v>24</v>
      </c>
      <c r="G44" s="44">
        <v>24</v>
      </c>
    </row>
    <row r="45" spans="1:7" ht="15.75" x14ac:dyDescent="0.25">
      <c r="A45" s="17" t="s">
        <v>133</v>
      </c>
      <c r="B45" s="20" t="s">
        <v>57</v>
      </c>
      <c r="C45" s="49"/>
      <c r="D45" s="44">
        <v>5</v>
      </c>
      <c r="E45" s="44">
        <v>5</v>
      </c>
      <c r="F45" s="44">
        <v>5</v>
      </c>
      <c r="G45" s="44">
        <v>5</v>
      </c>
    </row>
    <row r="46" spans="1:7" ht="31.5" x14ac:dyDescent="0.25">
      <c r="A46" s="17" t="s">
        <v>134</v>
      </c>
      <c r="B46" s="20" t="s">
        <v>58</v>
      </c>
      <c r="C46" s="49"/>
      <c r="D46" s="44">
        <v>4</v>
      </c>
      <c r="E46" s="44">
        <v>4</v>
      </c>
      <c r="F46" s="44">
        <v>4</v>
      </c>
      <c r="G46" s="44">
        <v>4</v>
      </c>
    </row>
    <row r="47" spans="1:7" s="1" customFormat="1" ht="15.75" x14ac:dyDescent="0.25">
      <c r="A47" s="28" t="s">
        <v>53</v>
      </c>
      <c r="B47" s="13" t="s">
        <v>44</v>
      </c>
      <c r="C47" s="32"/>
      <c r="D47" s="31"/>
      <c r="E47" s="31"/>
      <c r="F47" s="33"/>
      <c r="G47" s="33"/>
    </row>
    <row r="48" spans="1:7" s="1" customFormat="1" ht="78.75" x14ac:dyDescent="0.25">
      <c r="A48" s="34" t="s">
        <v>59</v>
      </c>
      <c r="B48" s="35" t="s">
        <v>153</v>
      </c>
      <c r="C48" s="26" t="s">
        <v>98</v>
      </c>
      <c r="D48" s="40">
        <f>D49</f>
        <v>1500</v>
      </c>
      <c r="E48" s="40">
        <f t="shared" ref="E48:G48" si="5">E49</f>
        <v>2500</v>
      </c>
      <c r="F48" s="40">
        <f t="shared" si="5"/>
        <v>2500</v>
      </c>
      <c r="G48" s="40">
        <f t="shared" si="5"/>
        <v>2500</v>
      </c>
    </row>
    <row r="49" spans="1:7" s="1" customFormat="1" ht="47.25" x14ac:dyDescent="0.25">
      <c r="A49" s="17" t="s">
        <v>60</v>
      </c>
      <c r="B49" s="20" t="s">
        <v>61</v>
      </c>
      <c r="C49" s="38" t="s">
        <v>98</v>
      </c>
      <c r="D49" s="41">
        <v>1500</v>
      </c>
      <c r="E49" s="42">
        <v>2500</v>
      </c>
      <c r="F49" s="42">
        <v>2500</v>
      </c>
      <c r="G49" s="42">
        <v>2500</v>
      </c>
    </row>
    <row r="50" spans="1:7" ht="94.5" x14ac:dyDescent="0.25">
      <c r="A50" s="17" t="s">
        <v>62</v>
      </c>
      <c r="B50" s="25" t="s">
        <v>154</v>
      </c>
      <c r="C50" s="49" t="s">
        <v>14</v>
      </c>
      <c r="D50" s="40">
        <f>SUM(D51:D53)</f>
        <v>81</v>
      </c>
      <c r="E50" s="43">
        <f>SUM(E51:E53)</f>
        <v>89</v>
      </c>
      <c r="F50" s="40">
        <f>SUM(F51:F53)</f>
        <v>89</v>
      </c>
      <c r="G50" s="40">
        <f>SUM(G51:G53)</f>
        <v>89</v>
      </c>
    </row>
    <row r="51" spans="1:7" ht="15.75" x14ac:dyDescent="0.25">
      <c r="A51" s="17" t="s">
        <v>63</v>
      </c>
      <c r="B51" s="20" t="s">
        <v>156</v>
      </c>
      <c r="C51" s="49"/>
      <c r="D51" s="41">
        <v>0</v>
      </c>
      <c r="E51" s="44">
        <v>3</v>
      </c>
      <c r="F51" s="40">
        <v>3</v>
      </c>
      <c r="G51" s="40">
        <v>3</v>
      </c>
    </row>
    <row r="52" spans="1:7" ht="47.25" x14ac:dyDescent="0.25">
      <c r="A52" s="17" t="s">
        <v>64</v>
      </c>
      <c r="B52" s="20" t="s">
        <v>158</v>
      </c>
      <c r="C52" s="49"/>
      <c r="D52" s="41">
        <v>51</v>
      </c>
      <c r="E52" s="44">
        <v>56</v>
      </c>
      <c r="F52" s="40">
        <v>56</v>
      </c>
      <c r="G52" s="40">
        <v>56</v>
      </c>
    </row>
    <row r="53" spans="1:7" ht="31.5" x14ac:dyDescent="0.25">
      <c r="A53" s="17" t="s">
        <v>65</v>
      </c>
      <c r="B53" s="20" t="s">
        <v>155</v>
      </c>
      <c r="C53" s="49"/>
      <c r="D53" s="41">
        <v>30</v>
      </c>
      <c r="E53" s="44">
        <v>30</v>
      </c>
      <c r="F53" s="40">
        <v>30</v>
      </c>
      <c r="G53" s="40">
        <v>30</v>
      </c>
    </row>
    <row r="54" spans="1:7" ht="31.5" x14ac:dyDescent="0.25">
      <c r="A54" s="17" t="s">
        <v>157</v>
      </c>
      <c r="B54" s="20" t="s">
        <v>66</v>
      </c>
      <c r="C54" s="38" t="s">
        <v>98</v>
      </c>
      <c r="D54" s="41">
        <v>12969</v>
      </c>
      <c r="E54" s="41">
        <v>12969</v>
      </c>
      <c r="F54" s="41">
        <v>12969</v>
      </c>
      <c r="G54" s="41">
        <v>12969</v>
      </c>
    </row>
    <row r="55" spans="1:7" ht="31.5" x14ac:dyDescent="0.25">
      <c r="A55" s="17" t="s">
        <v>67</v>
      </c>
      <c r="B55" s="25" t="s">
        <v>51</v>
      </c>
      <c r="C55" s="49" t="s">
        <v>99</v>
      </c>
      <c r="D55" s="40">
        <f>D56+D57</f>
        <v>1300</v>
      </c>
      <c r="E55" s="40">
        <f t="shared" ref="E55:G55" si="6">E56+E57</f>
        <v>1160</v>
      </c>
      <c r="F55" s="40">
        <f t="shared" si="6"/>
        <v>1160</v>
      </c>
      <c r="G55" s="40">
        <f t="shared" si="6"/>
        <v>1160</v>
      </c>
    </row>
    <row r="56" spans="1:7" ht="31.5" x14ac:dyDescent="0.25">
      <c r="A56" s="17" t="s">
        <v>68</v>
      </c>
      <c r="B56" s="20" t="s">
        <v>174</v>
      </c>
      <c r="C56" s="49"/>
      <c r="D56" s="41">
        <v>300</v>
      </c>
      <c r="E56" s="44">
        <v>160</v>
      </c>
      <c r="F56" s="42">
        <v>160</v>
      </c>
      <c r="G56" s="42">
        <v>160</v>
      </c>
    </row>
    <row r="57" spans="1:7" ht="15.75" x14ac:dyDescent="0.25">
      <c r="A57" s="17" t="s">
        <v>69</v>
      </c>
      <c r="B57" s="20" t="s">
        <v>175</v>
      </c>
      <c r="C57" s="38" t="s">
        <v>99</v>
      </c>
      <c r="D57" s="41">
        <v>1000</v>
      </c>
      <c r="E57" s="44">
        <v>1000</v>
      </c>
      <c r="F57" s="44">
        <v>1000</v>
      </c>
      <c r="G57" s="44">
        <v>1000</v>
      </c>
    </row>
    <row r="58" spans="1:7" ht="63" x14ac:dyDescent="0.25">
      <c r="A58" s="17" t="s">
        <v>70</v>
      </c>
      <c r="B58" s="25" t="s">
        <v>142</v>
      </c>
      <c r="C58" s="26" t="s">
        <v>100</v>
      </c>
      <c r="D58" s="40">
        <f>D59+D60+D61+D62</f>
        <v>12</v>
      </c>
      <c r="E58" s="40">
        <f t="shared" ref="E58:G58" si="7">E59+E60+E61+E62</f>
        <v>23</v>
      </c>
      <c r="F58" s="40">
        <f t="shared" si="7"/>
        <v>23</v>
      </c>
      <c r="G58" s="40">
        <f t="shared" si="7"/>
        <v>23</v>
      </c>
    </row>
    <row r="59" spans="1:7" ht="31.5" x14ac:dyDescent="0.25">
      <c r="A59" s="17" t="s">
        <v>71</v>
      </c>
      <c r="B59" s="20" t="s">
        <v>159</v>
      </c>
      <c r="C59" s="38" t="s">
        <v>100</v>
      </c>
      <c r="D59" s="41">
        <v>3</v>
      </c>
      <c r="E59" s="44">
        <v>3</v>
      </c>
      <c r="F59" s="44">
        <v>3</v>
      </c>
      <c r="G59" s="44">
        <v>3</v>
      </c>
    </row>
    <row r="60" spans="1:7" ht="31.5" x14ac:dyDescent="0.25">
      <c r="A60" s="17" t="s">
        <v>72</v>
      </c>
      <c r="B60" s="20" t="s">
        <v>160</v>
      </c>
      <c r="C60" s="38" t="s">
        <v>100</v>
      </c>
      <c r="D60" s="41">
        <v>0</v>
      </c>
      <c r="E60" s="45">
        <v>10</v>
      </c>
      <c r="F60" s="45">
        <v>10</v>
      </c>
      <c r="G60" s="45">
        <v>10</v>
      </c>
    </row>
    <row r="61" spans="1:7" ht="15.75" x14ac:dyDescent="0.25">
      <c r="A61" s="17" t="s">
        <v>73</v>
      </c>
      <c r="B61" s="20" t="s">
        <v>76</v>
      </c>
      <c r="C61" s="38" t="s">
        <v>100</v>
      </c>
      <c r="D61" s="41">
        <v>0</v>
      </c>
      <c r="E61" s="45">
        <v>0</v>
      </c>
      <c r="F61" s="45">
        <v>0</v>
      </c>
      <c r="G61" s="45">
        <v>0</v>
      </c>
    </row>
    <row r="62" spans="1:7" ht="15.75" x14ac:dyDescent="0.25">
      <c r="A62" s="17" t="s">
        <v>74</v>
      </c>
      <c r="B62" s="20" t="s">
        <v>161</v>
      </c>
      <c r="C62" s="38" t="s">
        <v>100</v>
      </c>
      <c r="D62" s="41">
        <v>9</v>
      </c>
      <c r="E62" s="45">
        <v>10</v>
      </c>
      <c r="F62" s="45">
        <v>10</v>
      </c>
      <c r="G62" s="45">
        <v>10</v>
      </c>
    </row>
    <row r="63" spans="1:7" s="5" customFormat="1" ht="78.75" x14ac:dyDescent="0.25">
      <c r="A63" s="17" t="s">
        <v>77</v>
      </c>
      <c r="B63" s="25" t="s">
        <v>162</v>
      </c>
      <c r="C63" s="26" t="s">
        <v>100</v>
      </c>
      <c r="D63" s="40">
        <f>D64</f>
        <v>0</v>
      </c>
      <c r="E63" s="40">
        <f t="shared" ref="E63:G63" si="8">E64</f>
        <v>2</v>
      </c>
      <c r="F63" s="40">
        <f t="shared" si="8"/>
        <v>2</v>
      </c>
      <c r="G63" s="40">
        <f t="shared" si="8"/>
        <v>2</v>
      </c>
    </row>
    <row r="64" spans="1:7" s="5" customFormat="1" ht="39" customHeight="1" x14ac:dyDescent="0.25">
      <c r="A64" s="17" t="s">
        <v>88</v>
      </c>
      <c r="B64" s="20" t="s">
        <v>163</v>
      </c>
      <c r="C64" s="38" t="s">
        <v>100</v>
      </c>
      <c r="D64" s="41">
        <v>0</v>
      </c>
      <c r="E64" s="45">
        <v>2</v>
      </c>
      <c r="F64" s="45">
        <v>2</v>
      </c>
      <c r="G64" s="45">
        <v>2</v>
      </c>
    </row>
    <row r="65" spans="1:7" ht="47.25" x14ac:dyDescent="0.25">
      <c r="A65" s="17" t="s">
        <v>82</v>
      </c>
      <c r="B65" s="25" t="s">
        <v>89</v>
      </c>
      <c r="C65" s="26"/>
      <c r="D65" s="40">
        <f>D67</f>
        <v>9004</v>
      </c>
      <c r="E65" s="40">
        <f t="shared" ref="E65:G65" si="9">E67</f>
        <v>9104</v>
      </c>
      <c r="F65" s="40">
        <f t="shared" si="9"/>
        <v>9104</v>
      </c>
      <c r="G65" s="40">
        <f t="shared" si="9"/>
        <v>9104</v>
      </c>
    </row>
    <row r="66" spans="1:7" ht="31.5" x14ac:dyDescent="0.25">
      <c r="A66" s="17" t="s">
        <v>75</v>
      </c>
      <c r="B66" s="25" t="s">
        <v>166</v>
      </c>
      <c r="C66" s="38" t="s">
        <v>101</v>
      </c>
      <c r="D66" s="41">
        <v>12969</v>
      </c>
      <c r="E66" s="41">
        <v>12969</v>
      </c>
      <c r="F66" s="41">
        <v>12969</v>
      </c>
      <c r="G66" s="41">
        <v>12969</v>
      </c>
    </row>
    <row r="67" spans="1:7" ht="15.75" x14ac:dyDescent="0.25">
      <c r="A67" s="17" t="s">
        <v>165</v>
      </c>
      <c r="B67" s="20" t="s">
        <v>164</v>
      </c>
      <c r="C67" s="38" t="s">
        <v>101</v>
      </c>
      <c r="D67" s="41">
        <v>9004</v>
      </c>
      <c r="E67" s="41">
        <v>9104</v>
      </c>
      <c r="F67" s="41">
        <v>9104</v>
      </c>
      <c r="G67" s="41">
        <v>9104</v>
      </c>
    </row>
    <row r="68" spans="1:7" ht="94.5" x14ac:dyDescent="0.25">
      <c r="A68" s="17" t="s">
        <v>83</v>
      </c>
      <c r="B68" s="25" t="s">
        <v>167</v>
      </c>
      <c r="C68" s="26"/>
      <c r="D68" s="40">
        <f>D69+D70</f>
        <v>1803</v>
      </c>
      <c r="E68" s="40">
        <f t="shared" ref="E68:G68" si="10">E69+E70</f>
        <v>460</v>
      </c>
      <c r="F68" s="40">
        <f t="shared" si="10"/>
        <v>460</v>
      </c>
      <c r="G68" s="40">
        <f t="shared" si="10"/>
        <v>460</v>
      </c>
    </row>
    <row r="69" spans="1:7" ht="15.75" x14ac:dyDescent="0.25">
      <c r="A69" s="17" t="s">
        <v>90</v>
      </c>
      <c r="B69" s="20" t="s">
        <v>168</v>
      </c>
      <c r="C69" s="38" t="s">
        <v>100</v>
      </c>
      <c r="D69" s="41">
        <v>53</v>
      </c>
      <c r="E69" s="45">
        <v>60</v>
      </c>
      <c r="F69" s="45">
        <v>60</v>
      </c>
      <c r="G69" s="45">
        <v>60</v>
      </c>
    </row>
    <row r="70" spans="1:7" ht="15.75" x14ac:dyDescent="0.25">
      <c r="A70" s="17" t="s">
        <v>91</v>
      </c>
      <c r="B70" s="20" t="s">
        <v>169</v>
      </c>
      <c r="C70" s="38" t="s">
        <v>100</v>
      </c>
      <c r="D70" s="41">
        <v>1750</v>
      </c>
      <c r="E70" s="45">
        <v>400</v>
      </c>
      <c r="F70" s="45">
        <v>400</v>
      </c>
      <c r="G70" s="45">
        <v>400</v>
      </c>
    </row>
    <row r="71" spans="1:7" ht="47.25" x14ac:dyDescent="0.25">
      <c r="A71" s="17" t="s">
        <v>84</v>
      </c>
      <c r="B71" s="25" t="s">
        <v>92</v>
      </c>
      <c r="C71" s="38"/>
      <c r="D71" s="40">
        <f>D72</f>
        <v>99309</v>
      </c>
      <c r="E71" s="40">
        <f t="shared" ref="E71:G71" si="11">E72</f>
        <v>100754</v>
      </c>
      <c r="F71" s="40">
        <f t="shared" si="11"/>
        <v>100754</v>
      </c>
      <c r="G71" s="40">
        <f t="shared" si="11"/>
        <v>100754</v>
      </c>
    </row>
    <row r="72" spans="1:7" ht="47.25" x14ac:dyDescent="0.25">
      <c r="A72" s="17" t="s">
        <v>93</v>
      </c>
      <c r="B72" s="20" t="s">
        <v>176</v>
      </c>
      <c r="C72" s="38" t="s">
        <v>98</v>
      </c>
      <c r="D72" s="41">
        <v>99309</v>
      </c>
      <c r="E72" s="41">
        <v>100754</v>
      </c>
      <c r="F72" s="41">
        <v>100754</v>
      </c>
      <c r="G72" s="41">
        <v>100754</v>
      </c>
    </row>
    <row r="73" spans="1:7" ht="110.25" x14ac:dyDescent="0.25">
      <c r="A73" s="17" t="s">
        <v>94</v>
      </c>
      <c r="B73" s="20" t="s">
        <v>177</v>
      </c>
      <c r="C73" s="38" t="s">
        <v>14</v>
      </c>
      <c r="D73" s="41">
        <v>130</v>
      </c>
      <c r="E73" s="45">
        <v>130</v>
      </c>
      <c r="F73" s="45">
        <v>130</v>
      </c>
      <c r="G73" s="45">
        <v>130</v>
      </c>
    </row>
    <row r="74" spans="1:7" ht="78.75" x14ac:dyDescent="0.25">
      <c r="A74" s="17" t="s">
        <v>85</v>
      </c>
      <c r="B74" s="25" t="s">
        <v>95</v>
      </c>
      <c r="C74" s="38" t="s">
        <v>14</v>
      </c>
      <c r="D74" s="40">
        <f>D75</f>
        <v>30</v>
      </c>
      <c r="E74" s="40">
        <f t="shared" ref="E74:G74" si="12">E75</f>
        <v>30</v>
      </c>
      <c r="F74" s="40">
        <f t="shared" si="12"/>
        <v>30</v>
      </c>
      <c r="G74" s="40">
        <f t="shared" si="12"/>
        <v>30</v>
      </c>
    </row>
    <row r="75" spans="1:7" ht="15.75" x14ac:dyDescent="0.25">
      <c r="A75" s="17" t="s">
        <v>96</v>
      </c>
      <c r="B75" s="20" t="s">
        <v>52</v>
      </c>
      <c r="C75" s="38" t="s">
        <v>14</v>
      </c>
      <c r="D75" s="41">
        <v>30</v>
      </c>
      <c r="E75" s="45">
        <v>30</v>
      </c>
      <c r="F75" s="45">
        <v>30</v>
      </c>
      <c r="G75" s="45">
        <v>30</v>
      </c>
    </row>
    <row r="76" spans="1:7" ht="148.5" customHeight="1" x14ac:dyDescent="0.25">
      <c r="A76" s="17" t="s">
        <v>86</v>
      </c>
      <c r="B76" s="25" t="s">
        <v>170</v>
      </c>
      <c r="C76" s="38" t="s">
        <v>14</v>
      </c>
      <c r="D76" s="40">
        <f>SUM(D77:D78)</f>
        <v>2</v>
      </c>
      <c r="E76" s="40">
        <f>SUM(E77:E78)</f>
        <v>2</v>
      </c>
      <c r="F76" s="40">
        <f t="shared" ref="F76:G76" si="13">SUM(F77:F78)</f>
        <v>2</v>
      </c>
      <c r="G76" s="40">
        <f t="shared" si="13"/>
        <v>2</v>
      </c>
    </row>
    <row r="77" spans="1:7" ht="31.5" customHeight="1" x14ac:dyDescent="0.25">
      <c r="A77" s="17" t="s">
        <v>97</v>
      </c>
      <c r="B77" s="20" t="s">
        <v>171</v>
      </c>
      <c r="C77" s="38"/>
      <c r="D77" s="41">
        <v>1</v>
      </c>
      <c r="E77" s="41">
        <v>1</v>
      </c>
      <c r="F77" s="41">
        <v>1</v>
      </c>
      <c r="G77" s="41">
        <v>1</v>
      </c>
    </row>
    <row r="78" spans="1:7" ht="31.5" customHeight="1" x14ac:dyDescent="0.25">
      <c r="A78" s="17" t="s">
        <v>173</v>
      </c>
      <c r="B78" s="20" t="s">
        <v>172</v>
      </c>
      <c r="C78" s="38" t="s">
        <v>14</v>
      </c>
      <c r="D78" s="41">
        <v>1</v>
      </c>
      <c r="E78" s="45">
        <v>1</v>
      </c>
      <c r="F78" s="45">
        <v>1</v>
      </c>
      <c r="G78" s="45">
        <v>1</v>
      </c>
    </row>
    <row r="79" spans="1:7" ht="47.25" x14ac:dyDescent="0.25">
      <c r="A79" s="17" t="s">
        <v>87</v>
      </c>
      <c r="B79" s="25" t="s">
        <v>178</v>
      </c>
      <c r="C79" s="26" t="s">
        <v>14</v>
      </c>
      <c r="D79" s="40">
        <v>0</v>
      </c>
      <c r="E79" s="46">
        <v>1</v>
      </c>
      <c r="F79" s="46">
        <v>1</v>
      </c>
      <c r="G79" s="46">
        <v>1</v>
      </c>
    </row>
    <row r="80" spans="1:7" ht="31.5" x14ac:dyDescent="0.25">
      <c r="A80" s="17" t="s">
        <v>78</v>
      </c>
      <c r="B80" s="25" t="s">
        <v>106</v>
      </c>
      <c r="C80" s="38" t="s">
        <v>14</v>
      </c>
      <c r="D80" s="47">
        <f>D81+D82+D83+D84+D85+D86+D87+D88+D89</f>
        <v>78</v>
      </c>
      <c r="E80" s="47">
        <f t="shared" ref="E80:G80" si="14">E81+E82+E83+E84+E85+E86+E87+E88+E89</f>
        <v>70</v>
      </c>
      <c r="F80" s="47">
        <f t="shared" si="14"/>
        <v>70</v>
      </c>
      <c r="G80" s="47">
        <f t="shared" si="14"/>
        <v>70</v>
      </c>
    </row>
    <row r="81" spans="1:7" ht="47.25" x14ac:dyDescent="0.25">
      <c r="A81" s="17" t="s">
        <v>108</v>
      </c>
      <c r="B81" s="20" t="s">
        <v>107</v>
      </c>
      <c r="C81" s="38">
        <f>SUM(E76:E78)</f>
        <v>4</v>
      </c>
      <c r="D81" s="39">
        <v>42</v>
      </c>
      <c r="E81" s="39">
        <v>42</v>
      </c>
      <c r="F81" s="39">
        <v>42</v>
      </c>
      <c r="G81" s="39">
        <v>42</v>
      </c>
    </row>
    <row r="82" spans="1:7" ht="15.75" x14ac:dyDescent="0.25">
      <c r="A82" s="17" t="s">
        <v>109</v>
      </c>
      <c r="B82" s="20" t="s">
        <v>110</v>
      </c>
      <c r="C82" s="38" t="s">
        <v>14</v>
      </c>
      <c r="D82" s="39">
        <v>0</v>
      </c>
      <c r="E82" s="39">
        <v>0</v>
      </c>
      <c r="F82" s="39">
        <v>0</v>
      </c>
      <c r="G82" s="39">
        <v>0</v>
      </c>
    </row>
    <row r="83" spans="1:7" ht="47.25" x14ac:dyDescent="0.25">
      <c r="A83" s="17" t="s">
        <v>111</v>
      </c>
      <c r="B83" s="20" t="s">
        <v>116</v>
      </c>
      <c r="C83" s="38" t="s">
        <v>14</v>
      </c>
      <c r="D83" s="39">
        <v>18</v>
      </c>
      <c r="E83" s="39">
        <v>10</v>
      </c>
      <c r="F83" s="39">
        <v>10</v>
      </c>
      <c r="G83" s="39">
        <v>10</v>
      </c>
    </row>
    <row r="84" spans="1:7" ht="31.5" x14ac:dyDescent="0.25">
      <c r="A84" s="17" t="s">
        <v>112</v>
      </c>
      <c r="B84" s="20" t="s">
        <v>117</v>
      </c>
      <c r="C84" s="38" t="s">
        <v>14</v>
      </c>
      <c r="D84" s="39">
        <v>3</v>
      </c>
      <c r="E84" s="39">
        <v>3</v>
      </c>
      <c r="F84" s="39">
        <v>3</v>
      </c>
      <c r="G84" s="39">
        <v>3</v>
      </c>
    </row>
    <row r="85" spans="1:7" ht="47.25" x14ac:dyDescent="0.25">
      <c r="A85" s="17" t="s">
        <v>113</v>
      </c>
      <c r="B85" s="20" t="s">
        <v>118</v>
      </c>
      <c r="C85" s="38" t="s">
        <v>14</v>
      </c>
      <c r="D85" s="39">
        <v>3</v>
      </c>
      <c r="E85" s="39">
        <v>3</v>
      </c>
      <c r="F85" s="39">
        <v>3</v>
      </c>
      <c r="G85" s="39">
        <v>3</v>
      </c>
    </row>
    <row r="86" spans="1:7" ht="31.5" x14ac:dyDescent="0.25">
      <c r="A86" s="17" t="s">
        <v>114</v>
      </c>
      <c r="B86" s="20" t="s">
        <v>119</v>
      </c>
      <c r="C86" s="38" t="s">
        <v>14</v>
      </c>
      <c r="D86" s="39">
        <v>3</v>
      </c>
      <c r="E86" s="39">
        <v>3</v>
      </c>
      <c r="F86" s="39">
        <v>3</v>
      </c>
      <c r="G86" s="39">
        <v>3</v>
      </c>
    </row>
    <row r="87" spans="1:7" ht="63" x14ac:dyDescent="0.25">
      <c r="A87" s="17" t="s">
        <v>115</v>
      </c>
      <c r="B87" s="20" t="s">
        <v>120</v>
      </c>
      <c r="C87" s="38" t="s">
        <v>14</v>
      </c>
      <c r="D87" s="39">
        <v>3</v>
      </c>
      <c r="E87" s="39">
        <v>3</v>
      </c>
      <c r="F87" s="39">
        <v>3</v>
      </c>
      <c r="G87" s="39">
        <v>3</v>
      </c>
    </row>
    <row r="88" spans="1:7" ht="63" x14ac:dyDescent="0.25">
      <c r="A88" s="17" t="s">
        <v>137</v>
      </c>
      <c r="B88" s="20" t="s">
        <v>139</v>
      </c>
      <c r="C88" s="38" t="s">
        <v>14</v>
      </c>
      <c r="D88" s="39">
        <v>3</v>
      </c>
      <c r="E88" s="39">
        <v>3</v>
      </c>
      <c r="F88" s="39">
        <v>3</v>
      </c>
      <c r="G88" s="39">
        <v>3</v>
      </c>
    </row>
    <row r="89" spans="1:7" ht="63" x14ac:dyDescent="0.25">
      <c r="A89" s="17" t="s">
        <v>138</v>
      </c>
      <c r="B89" s="20" t="s">
        <v>140</v>
      </c>
      <c r="C89" s="38" t="s">
        <v>14</v>
      </c>
      <c r="D89" s="39">
        <v>3</v>
      </c>
      <c r="E89" s="39">
        <v>3</v>
      </c>
      <c r="F89" s="39">
        <v>3</v>
      </c>
      <c r="G89" s="39">
        <v>3</v>
      </c>
    </row>
    <row r="90" spans="1:7" ht="15.75" x14ac:dyDescent="0.25">
      <c r="A90" s="28" t="s">
        <v>79</v>
      </c>
      <c r="B90" s="13" t="s">
        <v>121</v>
      </c>
      <c r="C90" s="37"/>
      <c r="D90" s="36">
        <f>D91+D92</f>
        <v>24</v>
      </c>
      <c r="E90" s="36">
        <f t="shared" ref="E90:G90" si="15">E91+E92</f>
        <v>24</v>
      </c>
      <c r="F90" s="36">
        <f t="shared" si="15"/>
        <v>24</v>
      </c>
      <c r="G90" s="36">
        <f t="shared" si="15"/>
        <v>24</v>
      </c>
    </row>
    <row r="91" spans="1:7" ht="15.75" x14ac:dyDescent="0.25">
      <c r="A91" s="17" t="s">
        <v>80</v>
      </c>
      <c r="B91" s="20" t="s">
        <v>122</v>
      </c>
      <c r="C91" s="38" t="s">
        <v>124</v>
      </c>
      <c r="D91" s="39">
        <v>8</v>
      </c>
      <c r="E91" s="39">
        <v>8</v>
      </c>
      <c r="F91" s="39">
        <v>8</v>
      </c>
      <c r="G91" s="39">
        <v>8</v>
      </c>
    </row>
    <row r="92" spans="1:7" ht="31.5" x14ac:dyDescent="0.25">
      <c r="A92" s="17" t="s">
        <v>81</v>
      </c>
      <c r="B92" s="20" t="s">
        <v>123</v>
      </c>
      <c r="C92" s="38" t="s">
        <v>124</v>
      </c>
      <c r="D92" s="39">
        <v>16</v>
      </c>
      <c r="E92" s="39">
        <v>16</v>
      </c>
      <c r="F92" s="39">
        <v>16</v>
      </c>
      <c r="G92" s="39">
        <v>16</v>
      </c>
    </row>
    <row r="93" spans="1:7" ht="15.75" x14ac:dyDescent="0.25">
      <c r="D93" s="2"/>
      <c r="E93" s="2"/>
      <c r="F93" s="2"/>
      <c r="G93" s="2"/>
    </row>
    <row r="94" spans="1:7" ht="15.75" x14ac:dyDescent="0.25">
      <c r="D94" s="2"/>
      <c r="E94" s="2"/>
      <c r="F94" s="2"/>
      <c r="G94" s="2"/>
    </row>
    <row r="95" spans="1:7" ht="15.75" x14ac:dyDescent="0.25">
      <c r="D95" s="2"/>
      <c r="E95" s="2"/>
      <c r="F95" s="2"/>
      <c r="G95" s="2"/>
    </row>
    <row r="96" spans="1:7" ht="15.75" x14ac:dyDescent="0.25">
      <c r="D96" s="2"/>
      <c r="E96" s="2"/>
      <c r="F96" s="2"/>
      <c r="G96" s="2"/>
    </row>
    <row r="97" spans="4:7" ht="15.75" x14ac:dyDescent="0.25">
      <c r="D97" s="2"/>
      <c r="E97" s="2"/>
      <c r="F97" s="2"/>
      <c r="G97" s="2"/>
    </row>
    <row r="98" spans="4:7" ht="15.75" x14ac:dyDescent="0.25">
      <c r="D98" s="2"/>
      <c r="E98" s="2"/>
      <c r="F98" s="2"/>
      <c r="G98" s="2"/>
    </row>
    <row r="99" spans="4:7" ht="15.75" x14ac:dyDescent="0.25">
      <c r="D99" s="2"/>
      <c r="E99" s="2"/>
      <c r="F99" s="2"/>
      <c r="G99" s="2"/>
    </row>
    <row r="100" spans="4:7" ht="15.75" x14ac:dyDescent="0.25">
      <c r="D100" s="2"/>
      <c r="E100" s="2"/>
      <c r="F100" s="2"/>
      <c r="G100" s="2"/>
    </row>
    <row r="101" spans="4:7" ht="15.75" x14ac:dyDescent="0.25">
      <c r="D101" s="2"/>
      <c r="E101" s="2"/>
      <c r="F101" s="2"/>
      <c r="G101" s="2"/>
    </row>
    <row r="102" spans="4:7" ht="15.75" x14ac:dyDescent="0.25">
      <c r="D102" s="2"/>
      <c r="E102" s="2"/>
      <c r="F102" s="2"/>
      <c r="G102" s="2"/>
    </row>
    <row r="103" spans="4:7" ht="15.75" x14ac:dyDescent="0.25">
      <c r="D103" s="2"/>
      <c r="E103" s="2"/>
      <c r="F103" s="2"/>
      <c r="G103" s="2"/>
    </row>
    <row r="104" spans="4:7" ht="15.75" x14ac:dyDescent="0.25">
      <c r="D104" s="2"/>
      <c r="E104" s="2"/>
      <c r="F104" s="2"/>
      <c r="G104" s="2"/>
    </row>
    <row r="105" spans="4:7" ht="15.75" x14ac:dyDescent="0.25">
      <c r="D105" s="2"/>
      <c r="E105" s="2"/>
      <c r="F105" s="2"/>
      <c r="G105" s="2"/>
    </row>
    <row r="106" spans="4:7" ht="15.75" x14ac:dyDescent="0.25">
      <c r="D106" s="2"/>
      <c r="E106" s="2"/>
      <c r="F106" s="2"/>
      <c r="G106" s="2"/>
    </row>
    <row r="107" spans="4:7" ht="15.75" x14ac:dyDescent="0.25">
      <c r="D107" s="2"/>
      <c r="E107" s="2"/>
      <c r="F107" s="2"/>
      <c r="G107" s="2"/>
    </row>
    <row r="108" spans="4:7" ht="15.75" x14ac:dyDescent="0.25">
      <c r="D108" s="2"/>
      <c r="E108" s="2"/>
      <c r="F108" s="2"/>
      <c r="G108" s="2"/>
    </row>
    <row r="109" spans="4:7" ht="15.75" x14ac:dyDescent="0.25">
      <c r="D109" s="2"/>
      <c r="E109" s="2"/>
      <c r="F109" s="2"/>
      <c r="G109" s="2"/>
    </row>
    <row r="110" spans="4:7" ht="15.75" x14ac:dyDescent="0.25">
      <c r="D110" s="2"/>
      <c r="E110" s="2"/>
      <c r="F110" s="2"/>
      <c r="G110" s="2"/>
    </row>
    <row r="111" spans="4:7" ht="15.75" x14ac:dyDescent="0.25">
      <c r="D111" s="2"/>
      <c r="E111" s="2"/>
      <c r="F111" s="2"/>
      <c r="G111" s="2"/>
    </row>
    <row r="112" spans="4:7" ht="15.75" x14ac:dyDescent="0.25">
      <c r="D112" s="2"/>
      <c r="E112" s="2"/>
      <c r="F112" s="2"/>
      <c r="G112" s="2"/>
    </row>
    <row r="113" spans="4:7" ht="15.75" x14ac:dyDescent="0.25">
      <c r="D113" s="2"/>
      <c r="E113" s="2"/>
      <c r="F113" s="2"/>
      <c r="G113" s="2"/>
    </row>
    <row r="114" spans="4:7" ht="15.75" x14ac:dyDescent="0.25">
      <c r="D114" s="2"/>
      <c r="E114" s="2"/>
      <c r="F114" s="2"/>
      <c r="G114" s="2"/>
    </row>
    <row r="115" spans="4:7" ht="15.75" x14ac:dyDescent="0.25">
      <c r="D115" s="2"/>
      <c r="E115" s="2"/>
      <c r="F115" s="2"/>
      <c r="G115" s="2"/>
    </row>
    <row r="116" spans="4:7" ht="15.75" x14ac:dyDescent="0.25">
      <c r="D116" s="2"/>
      <c r="E116" s="2"/>
      <c r="F116" s="2"/>
      <c r="G116" s="2"/>
    </row>
    <row r="117" spans="4:7" ht="15.75" x14ac:dyDescent="0.25">
      <c r="D117" s="2"/>
      <c r="E117" s="2"/>
      <c r="F117" s="2"/>
      <c r="G117" s="2"/>
    </row>
  </sheetData>
  <mergeCells count="15">
    <mergeCell ref="C50:C53"/>
    <mergeCell ref="C55:C56"/>
    <mergeCell ref="C41:C46"/>
    <mergeCell ref="E1:G1"/>
    <mergeCell ref="A4:A6"/>
    <mergeCell ref="A2:G2"/>
    <mergeCell ref="C31:C32"/>
    <mergeCell ref="C33:C34"/>
    <mergeCell ref="B4:B6"/>
    <mergeCell ref="C4:C6"/>
    <mergeCell ref="F4:G4"/>
    <mergeCell ref="F5:G5"/>
    <mergeCell ref="C24:C29"/>
    <mergeCell ref="A3:G3"/>
    <mergeCell ref="A1:D1"/>
  </mergeCells>
  <pageMargins left="0.78740157480314965" right="0.39370078740157483" top="0.39370078740157483" bottom="0.3937007874015748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ПСЭР 2022-2024</vt:lpstr>
      <vt:lpstr>'ПСЭР 2022-2024'!Область_печати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2021-12-08T09:25:32Z</dcterms:modified>
</cp:coreProperties>
</file>